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8475" windowHeight="5640" tabRatio="373" activeTab="0"/>
  </bookViews>
  <sheets>
    <sheet name="ILL" sheetId="1" r:id="rId1"/>
  </sheets>
  <definedNames>
    <definedName name="_xlnm.Print_Area" localSheetId="0">'ILL'!$A$1:$AE$28</definedName>
  </definedNames>
  <calcPr fullCalcOnLoad="1"/>
</workbook>
</file>

<file path=xl/sharedStrings.xml><?xml version="1.0" encoding="utf-8"?>
<sst xmlns="http://schemas.openxmlformats.org/spreadsheetml/2006/main" count="173" uniqueCount="105">
  <si>
    <t>Total</t>
  </si>
  <si>
    <t>Borrowed:</t>
  </si>
  <si>
    <t>Lent:</t>
  </si>
  <si>
    <t>Jan. '05</t>
  </si>
  <si>
    <t>Feb. '05</t>
  </si>
  <si>
    <t>Mar. '05</t>
  </si>
  <si>
    <t>Apr. '05</t>
  </si>
  <si>
    <t>May '05</t>
  </si>
  <si>
    <t>June '05</t>
  </si>
  <si>
    <t>July '05</t>
  </si>
  <si>
    <t>Aug. '05</t>
  </si>
  <si>
    <t>Sept. '05</t>
  </si>
  <si>
    <t>Oct. '05</t>
  </si>
  <si>
    <t>Nov. '05</t>
  </si>
  <si>
    <t>Dec. '05</t>
  </si>
  <si>
    <t>Jan. '06</t>
  </si>
  <si>
    <t>Feb. '06</t>
  </si>
  <si>
    <t>Mar. '06</t>
  </si>
  <si>
    <t>Apr. '06</t>
  </si>
  <si>
    <t>May '06</t>
  </si>
  <si>
    <t>June '06</t>
  </si>
  <si>
    <t>July '06</t>
  </si>
  <si>
    <t>Aug. '06</t>
  </si>
  <si>
    <t>Sept. '06</t>
  </si>
  <si>
    <t>Oct. '06</t>
  </si>
  <si>
    <t>Nov. '06</t>
  </si>
  <si>
    <t>Dec. '06</t>
  </si>
  <si>
    <t>Jan. '07</t>
  </si>
  <si>
    <t>Feb. '07</t>
  </si>
  <si>
    <t>Mar. '07</t>
  </si>
  <si>
    <t>Apr. '07</t>
  </si>
  <si>
    <t>May '07</t>
  </si>
  <si>
    <t>June '07</t>
  </si>
  <si>
    <t>July '07</t>
  </si>
  <si>
    <t>Aug '07</t>
  </si>
  <si>
    <t>Sept '07</t>
  </si>
  <si>
    <t>Oct '07</t>
  </si>
  <si>
    <t>Nov '07</t>
  </si>
  <si>
    <t>Dec '07</t>
  </si>
  <si>
    <t>Jan '08</t>
  </si>
  <si>
    <t>Feb '08</t>
  </si>
  <si>
    <t>Mar '08</t>
  </si>
  <si>
    <t>Apr '08</t>
  </si>
  <si>
    <t>May '08</t>
  </si>
  <si>
    <t>June '08</t>
  </si>
  <si>
    <t>July '08</t>
  </si>
  <si>
    <t>Aug '08</t>
  </si>
  <si>
    <t>Sept '08</t>
  </si>
  <si>
    <t>Q1, '06</t>
  </si>
  <si>
    <t>Q1, '05</t>
  </si>
  <si>
    <t>Q2, '05</t>
  </si>
  <si>
    <t>Q3, '05</t>
  </si>
  <si>
    <t>Q4, '05</t>
  </si>
  <si>
    <t>Q2, '06</t>
  </si>
  <si>
    <t>Q3, '06</t>
  </si>
  <si>
    <t>Q4, '06</t>
  </si>
  <si>
    <t>Q1, '07</t>
  </si>
  <si>
    <t>Q2, '07</t>
  </si>
  <si>
    <t>Q3, '07</t>
  </si>
  <si>
    <t>Q4, '07</t>
  </si>
  <si>
    <t>Q1, '08</t>
  </si>
  <si>
    <t>Q2, '08</t>
  </si>
  <si>
    <t>Q3, '08</t>
  </si>
  <si>
    <t>Q4, '08</t>
  </si>
  <si>
    <t>By year</t>
  </si>
  <si>
    <t>2005</t>
  </si>
  <si>
    <t>2006</t>
  </si>
  <si>
    <t>2007</t>
  </si>
  <si>
    <t>2008</t>
  </si>
  <si>
    <t>Oct '08</t>
  </si>
  <si>
    <t>Nov '08</t>
  </si>
  <si>
    <t>Dec '08</t>
  </si>
  <si>
    <t>Chg. Prev. Yr.</t>
  </si>
  <si>
    <t>Jan</t>
  </si>
  <si>
    <t>Apr</t>
  </si>
  <si>
    <t>July</t>
  </si>
  <si>
    <t>Oct</t>
  </si>
  <si>
    <t>Feb</t>
  </si>
  <si>
    <t>May</t>
  </si>
  <si>
    <t>Aug</t>
  </si>
  <si>
    <t>Nov</t>
  </si>
  <si>
    <t>Mar</t>
  </si>
  <si>
    <t>June</t>
  </si>
  <si>
    <t>Sept</t>
  </si>
  <si>
    <t>Dec</t>
  </si>
  <si>
    <t>Q1, '09</t>
  </si>
  <si>
    <t>Q2, '09</t>
  </si>
  <si>
    <t>Q3, '09</t>
  </si>
  <si>
    <t>Q4, '09</t>
  </si>
  <si>
    <t>Q1, '10</t>
  </si>
  <si>
    <t>Q2, '10</t>
  </si>
  <si>
    <t>Q3, '10</t>
  </si>
  <si>
    <t>Q4, '10</t>
  </si>
  <si>
    <t>2010</t>
  </si>
  <si>
    <t>2009</t>
  </si>
  <si>
    <t>interruption of service, July &amp; Aug '09</t>
  </si>
  <si>
    <t>Chg. Since '05</t>
  </si>
  <si>
    <t>Monthly</t>
  </si>
  <si>
    <t>Quarterly</t>
  </si>
  <si>
    <t>Inception to date</t>
  </si>
  <si>
    <t>2011</t>
  </si>
  <si>
    <t>Q1, '11</t>
  </si>
  <si>
    <t>Q2, '11</t>
  </si>
  <si>
    <t>Q3, '11</t>
  </si>
  <si>
    <t>Q4, '11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</si>
</sst>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* #,##0.0_);_(* \(#,##0.0\);_(* &quot;-&quot;??_);_(@_)"/>
    <numFmt numFmtId="169" formatCode="_(* #,##0_);_(* \(#,##0\);_(* &quot;-&quot;??_);_(@_)"/>
    <numFmt numFmtId="170" formatCode="0.0%"/>
  </numFmts>
  <fonts count="3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9"/>
      <name val="Arial"/>
      <family val="2"/>
    </font>
    <font>
      <sz val="9"/>
      <color indexed="8"/>
      <name val="Arial"/>
      <family val="0"/>
    </font>
    <font>
      <sz val="14"/>
      <name val="Arial"/>
      <family val="0"/>
    </font>
    <font>
      <sz val="11"/>
      <name val="Arial"/>
      <family val="2"/>
    </font>
    <font>
      <sz val="12"/>
      <name val="Arial"/>
      <family val="2"/>
    </font>
    <font>
      <sz val="16"/>
      <color indexed="8"/>
      <name val="Arial"/>
      <family val="0"/>
    </font>
    <font>
      <sz val="11.25"/>
      <color indexed="8"/>
      <name val="Arial"/>
      <family val="0"/>
    </font>
    <font>
      <sz val="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10"/>
      <name val="Arial"/>
      <family val="2"/>
    </font>
    <font>
      <b/>
      <sz val="16"/>
      <color indexed="8"/>
      <name val="Arial"/>
      <family val="0"/>
    </font>
    <font>
      <sz val="10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1" applyNumberFormat="0" applyAlignment="0" applyProtection="0"/>
    <xf numFmtId="0" fontId="1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7" borderId="1" applyNumberFormat="0" applyAlignment="0" applyProtection="0"/>
    <xf numFmtId="0" fontId="23" fillId="0" borderId="6" applyNumberFormat="0" applyFill="0" applyAlignment="0" applyProtection="0"/>
    <xf numFmtId="0" fontId="24" fillId="22" borderId="0" applyNumberFormat="0" applyBorder="0" applyAlignment="0" applyProtection="0"/>
    <xf numFmtId="0" fontId="0" fillId="23" borderId="7" applyNumberFormat="0" applyFont="0" applyAlignment="0" applyProtection="0"/>
    <xf numFmtId="0" fontId="25" fillId="20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169" fontId="4" fillId="0" borderId="0" xfId="42" applyNumberFormat="1" applyFont="1" applyAlignment="1">
      <alignment/>
    </xf>
    <xf numFmtId="169" fontId="4" fillId="0" borderId="0" xfId="42" applyNumberFormat="1" applyFont="1" applyAlignment="1">
      <alignment horizontal="right"/>
    </xf>
    <xf numFmtId="0" fontId="4" fillId="0" borderId="0" xfId="0" applyFont="1" applyAlignment="1">
      <alignment/>
    </xf>
    <xf numFmtId="169" fontId="4" fillId="0" borderId="0" xfId="42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169" fontId="0" fillId="0" borderId="0" xfId="0" applyNumberFormat="1" applyFont="1" applyAlignment="1">
      <alignment horizontal="right"/>
    </xf>
    <xf numFmtId="169" fontId="0" fillId="0" borderId="0" xfId="0" applyNumberFormat="1" applyFont="1" applyAlignment="1">
      <alignment/>
    </xf>
    <xf numFmtId="9" fontId="0" fillId="0" borderId="0" xfId="59" applyFont="1" applyAlignment="1">
      <alignment horizontal="right"/>
    </xf>
    <xf numFmtId="9" fontId="0" fillId="0" borderId="0" xfId="59" applyFont="1" applyAlignment="1">
      <alignment/>
    </xf>
    <xf numFmtId="169" fontId="0" fillId="0" borderId="0" xfId="42" applyNumberFormat="1" applyFont="1" applyAlignment="1">
      <alignment/>
    </xf>
    <xf numFmtId="9" fontId="0" fillId="0" borderId="0" xfId="59" applyFont="1" applyAlignment="1">
      <alignment/>
    </xf>
    <xf numFmtId="0" fontId="0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169" fontId="0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0" fontId="29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29" fillId="0" borderId="0" xfId="0" applyFont="1" applyAlignment="1">
      <alignment vertical="center" wrapText="1"/>
    </xf>
    <xf numFmtId="169" fontId="4" fillId="0" borderId="0" xfId="42" applyNumberFormat="1" applyFont="1" applyAlignment="1">
      <alignment horizontal="right"/>
    </xf>
    <xf numFmtId="0" fontId="4" fillId="0" borderId="0" xfId="0" applyFont="1" applyAlignment="1">
      <alignment horizontal="right" vertical="center"/>
    </xf>
    <xf numFmtId="169" fontId="4" fillId="0" borderId="0" xfId="42" applyNumberFormat="1" applyFont="1" applyAlignment="1">
      <alignment/>
    </xf>
    <xf numFmtId="169" fontId="6" fillId="0" borderId="0" xfId="42" applyNumberFormat="1" applyFont="1" applyBorder="1" applyAlignment="1">
      <alignment horizontal="left" vertical="center"/>
    </xf>
    <xf numFmtId="0" fontId="4" fillId="0" borderId="10" xfId="0" applyFont="1" applyBorder="1" applyAlignment="1">
      <alignment horizontal="right" vertical="center"/>
    </xf>
    <xf numFmtId="0" fontId="4" fillId="0" borderId="11" xfId="0" applyFont="1" applyBorder="1" applyAlignment="1">
      <alignment horizontal="right" vertical="center"/>
    </xf>
    <xf numFmtId="169" fontId="4" fillId="0" borderId="11" xfId="42" applyNumberFormat="1" applyFont="1" applyBorder="1" applyAlignment="1">
      <alignment horizontal="right"/>
    </xf>
    <xf numFmtId="169" fontId="4" fillId="0" borderId="11" xfId="42" applyNumberFormat="1" applyFont="1" applyBorder="1" applyAlignment="1">
      <alignment/>
    </xf>
    <xf numFmtId="169" fontId="4" fillId="0" borderId="12" xfId="42" applyNumberFormat="1" applyFont="1" applyBorder="1" applyAlignment="1">
      <alignment/>
    </xf>
    <xf numFmtId="0" fontId="0" fillId="0" borderId="10" xfId="0" applyFont="1" applyBorder="1" applyAlignment="1">
      <alignment horizontal="right" vertical="center"/>
    </xf>
    <xf numFmtId="169" fontId="0" fillId="0" borderId="11" xfId="0" applyNumberFormat="1" applyFont="1" applyBorder="1" applyAlignment="1">
      <alignment horizontal="right"/>
    </xf>
    <xf numFmtId="0" fontId="4" fillId="0" borderId="11" xfId="0" applyFont="1" applyBorder="1" applyAlignment="1">
      <alignment/>
    </xf>
    <xf numFmtId="169" fontId="0" fillId="0" borderId="11" xfId="0" applyNumberFormat="1" applyFont="1" applyBorder="1" applyAlignment="1">
      <alignment/>
    </xf>
    <xf numFmtId="9" fontId="0" fillId="0" borderId="11" xfId="59" applyFont="1" applyBorder="1" applyAlignment="1">
      <alignment horizontal="right"/>
    </xf>
    <xf numFmtId="9" fontId="0" fillId="0" borderId="11" xfId="59" applyFont="1" applyBorder="1" applyAlignment="1">
      <alignment/>
    </xf>
    <xf numFmtId="0" fontId="0" fillId="0" borderId="10" xfId="0" applyFont="1" applyBorder="1" applyAlignment="1">
      <alignment horizontal="right" vertical="center"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horizontal="right"/>
    </xf>
    <xf numFmtId="9" fontId="0" fillId="0" borderId="13" xfId="59" applyFont="1" applyBorder="1" applyAlignment="1">
      <alignment/>
    </xf>
    <xf numFmtId="0" fontId="0" fillId="0" borderId="13" xfId="0" applyFont="1" applyBorder="1" applyAlignment="1">
      <alignment/>
    </xf>
    <xf numFmtId="9" fontId="0" fillId="0" borderId="12" xfId="59" applyFont="1" applyBorder="1" applyAlignment="1">
      <alignment/>
    </xf>
    <xf numFmtId="0" fontId="4" fillId="0" borderId="14" xfId="0" applyFont="1" applyBorder="1" applyAlignment="1">
      <alignment horizontal="right" vertical="center"/>
    </xf>
    <xf numFmtId="0" fontId="4" fillId="0" borderId="15" xfId="0" applyFont="1" applyBorder="1" applyAlignment="1">
      <alignment horizontal="right" vertical="center"/>
    </xf>
    <xf numFmtId="0" fontId="5" fillId="0" borderId="16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5" fillId="0" borderId="11" xfId="0" applyFont="1" applyBorder="1" applyAlignment="1">
      <alignment horizontal="right" vertical="center"/>
    </xf>
    <xf numFmtId="169" fontId="4" fillId="0" borderId="16" xfId="42" applyNumberFormat="1" applyFont="1" applyBorder="1" applyAlignment="1">
      <alignment horizontal="right"/>
    </xf>
    <xf numFmtId="169" fontId="4" fillId="0" borderId="0" xfId="42" applyNumberFormat="1" applyFont="1" applyBorder="1" applyAlignment="1">
      <alignment horizontal="right"/>
    </xf>
    <xf numFmtId="0" fontId="0" fillId="0" borderId="16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11" xfId="0" applyFont="1" applyBorder="1" applyAlignment="1">
      <alignment horizontal="right" vertical="center"/>
    </xf>
    <xf numFmtId="169" fontId="0" fillId="0" borderId="16" xfId="0" applyNumberFormat="1" applyFont="1" applyBorder="1" applyAlignment="1">
      <alignment horizontal="right"/>
    </xf>
    <xf numFmtId="169" fontId="0" fillId="0" borderId="0" xfId="0" applyNumberFormat="1" applyFont="1" applyBorder="1" applyAlignment="1">
      <alignment horizontal="right"/>
    </xf>
    <xf numFmtId="0" fontId="4" fillId="0" borderId="16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9" fontId="0" fillId="0" borderId="16" xfId="59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16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17" xfId="0" applyFont="1" applyBorder="1" applyAlignment="1">
      <alignment horizontal="right"/>
    </xf>
    <xf numFmtId="0" fontId="4" fillId="0" borderId="16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0" fillId="0" borderId="11" xfId="0" applyFont="1" applyBorder="1" applyAlignment="1">
      <alignment horizontal="right"/>
    </xf>
    <xf numFmtId="0" fontId="0" fillId="0" borderId="12" xfId="0" applyFont="1" applyBorder="1" applyAlignment="1">
      <alignment horizontal="right"/>
    </xf>
    <xf numFmtId="0" fontId="31" fillId="0" borderId="0" xfId="0" applyFont="1" applyAlignment="1">
      <alignment/>
    </xf>
    <xf numFmtId="0" fontId="7" fillId="0" borderId="14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169" fontId="6" fillId="0" borderId="18" xfId="42" applyNumberFormat="1" applyFont="1" applyBorder="1" applyAlignment="1" quotePrefix="1">
      <alignment horizontal="center" vertical="center"/>
    </xf>
    <xf numFmtId="169" fontId="6" fillId="0" borderId="20" xfId="42" applyNumberFormat="1" applyFont="1" applyBorder="1" applyAlignment="1">
      <alignment horizontal="center" vertical="center"/>
    </xf>
    <xf numFmtId="169" fontId="6" fillId="0" borderId="19" xfId="42" applyNumberFormat="1" applyFont="1" applyBorder="1" applyAlignment="1">
      <alignment horizontal="center" vertical="center"/>
    </xf>
    <xf numFmtId="0" fontId="29" fillId="0" borderId="0" xfId="0" applyFont="1" applyAlignment="1">
      <alignment horizontal="center" vertical="center" wrapText="1"/>
    </xf>
    <xf numFmtId="169" fontId="6" fillId="0" borderId="20" xfId="42" applyNumberFormat="1" applyFont="1" applyBorder="1" applyAlignment="1" quotePrefix="1">
      <alignment horizontal="center" vertical="center"/>
    </xf>
    <xf numFmtId="169" fontId="6" fillId="0" borderId="19" xfId="42" applyNumberFormat="1" applyFont="1" applyBorder="1" applyAlignment="1" quotePrefix="1">
      <alignment horizontal="center" vertical="center"/>
    </xf>
    <xf numFmtId="169" fontId="6" fillId="0" borderId="18" xfId="42" applyNumberFormat="1" applyFont="1" applyBorder="1" applyAlignment="1" quotePrefix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225"/>
          <c:y val="0.00325"/>
          <c:w val="0.82375"/>
          <c:h val="0.85275"/>
        </c:manualLayout>
      </c:layout>
      <c:lineChart>
        <c:grouping val="standard"/>
        <c:varyColors val="0"/>
        <c:ser>
          <c:idx val="0"/>
          <c:order val="0"/>
          <c:tx>
            <c:strRef>
              <c:f>ILL!$A$18</c:f>
              <c:strCache>
                <c:ptCount val="1"/>
                <c:pt idx="0">
                  <c:v>Lent:</c:v>
                </c:pt>
              </c:strCache>
            </c:strRef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ILL!$B$17:$AA$17</c:f>
              <c:strCache/>
            </c:strRef>
          </c:cat>
          <c:val>
            <c:numRef>
              <c:f>ILL!$B$18:$AA$18</c:f>
              <c:numCache/>
            </c:numRef>
          </c:val>
          <c:smooth val="0"/>
        </c:ser>
        <c:ser>
          <c:idx val="1"/>
          <c:order val="1"/>
          <c:tx>
            <c:strRef>
              <c:f>ILL!$A$19</c:f>
              <c:strCache>
                <c:ptCount val="1"/>
                <c:pt idx="0">
                  <c:v>Borrowed: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ILL!$B$17:$AA$17</c:f>
              <c:strCache/>
            </c:strRef>
          </c:cat>
          <c:val>
            <c:numRef>
              <c:f>ILL!$B$19:$AA$19</c:f>
              <c:numCache/>
            </c:numRef>
          </c:val>
          <c:smooth val="0"/>
        </c:ser>
        <c:ser>
          <c:idx val="2"/>
          <c:order val="2"/>
          <c:tx>
            <c:strRef>
              <c:f>ILL!$A$20</c:f>
              <c:strCache>
                <c:ptCount val="1"/>
                <c:pt idx="0">
                  <c:v>Total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ILL!$B$17:$AA$17</c:f>
              <c:strCache/>
            </c:strRef>
          </c:cat>
          <c:val>
            <c:numRef>
              <c:f>ILL!$B$20:$AA$20</c:f>
              <c:numCache/>
            </c:numRef>
          </c:val>
          <c:smooth val="0"/>
        </c:ser>
        <c:marker val="1"/>
        <c:axId val="46461641"/>
        <c:axId val="15501586"/>
      </c:lineChart>
      <c:catAx>
        <c:axId val="464616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Quarterly data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52000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501586"/>
        <c:crosses val="autoZero"/>
        <c:auto val="1"/>
        <c:lblOffset val="100"/>
        <c:tickLblSkip val="2"/>
        <c:noMultiLvlLbl val="0"/>
      </c:catAx>
      <c:valAx>
        <c:axId val="1550158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46164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86025"/>
          <c:y val="0.51775"/>
          <c:w val="0.09875"/>
          <c:h val="0.1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400050</xdr:colOff>
      <xdr:row>29</xdr:row>
      <xdr:rowOff>9525</xdr:rowOff>
    </xdr:from>
    <xdr:to>
      <xdr:col>30</xdr:col>
      <xdr:colOff>504825</xdr:colOff>
      <xdr:row>52</xdr:row>
      <xdr:rowOff>66675</xdr:rowOff>
    </xdr:to>
    <xdr:graphicFrame>
      <xdr:nvGraphicFramePr>
        <xdr:cNvPr id="1" name="Chart 2"/>
        <xdr:cNvGraphicFramePr/>
      </xdr:nvGraphicFramePr>
      <xdr:xfrm>
        <a:off x="9191625" y="6734175"/>
        <a:ext cx="866775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28"/>
  <sheetViews>
    <sheetView tabSelected="1" zoomScalePageLayoutView="0" workbookViewId="0" topLeftCell="A1">
      <pane xSplit="1" topLeftCell="I1" activePane="topRight" state="frozen"/>
      <selection pane="topLeft" activeCell="A1" sqref="A1"/>
      <selection pane="topRight" activeCell="AA13" sqref="AA13"/>
    </sheetView>
  </sheetViews>
  <sheetFormatPr defaultColWidth="9.140625" defaultRowHeight="12.75"/>
  <cols>
    <col min="1" max="1" width="13.8515625" style="1" customWidth="1"/>
    <col min="2" max="16" width="8.421875" style="2" customWidth="1"/>
    <col min="17" max="29" width="8.421875" style="5" customWidth="1"/>
    <col min="30" max="30" width="10.421875" style="5" customWidth="1"/>
    <col min="31" max="31" width="7.7109375" style="5" customWidth="1"/>
    <col min="32" max="37" width="8.421875" style="5" customWidth="1"/>
    <col min="38" max="16384" width="9.140625" style="1" customWidth="1"/>
  </cols>
  <sheetData>
    <row r="1" spans="1:30" s="16" customFormat="1" ht="26.25" customHeight="1">
      <c r="A1" s="30" t="s">
        <v>97</v>
      </c>
      <c r="B1" s="77" t="s">
        <v>65</v>
      </c>
      <c r="C1" s="78"/>
      <c r="D1" s="78"/>
      <c r="E1" s="79"/>
      <c r="F1" s="77" t="s">
        <v>66</v>
      </c>
      <c r="G1" s="78"/>
      <c r="H1" s="78"/>
      <c r="I1" s="79"/>
      <c r="J1" s="77" t="s">
        <v>67</v>
      </c>
      <c r="K1" s="78"/>
      <c r="L1" s="78"/>
      <c r="M1" s="79"/>
      <c r="N1" s="77" t="s">
        <v>68</v>
      </c>
      <c r="O1" s="81"/>
      <c r="P1" s="81"/>
      <c r="Q1" s="82"/>
      <c r="R1" s="83" t="s">
        <v>94</v>
      </c>
      <c r="S1" s="81"/>
      <c r="T1" s="81"/>
      <c r="U1" s="82"/>
      <c r="V1" s="83" t="s">
        <v>93</v>
      </c>
      <c r="W1" s="81"/>
      <c r="X1" s="81"/>
      <c r="Y1" s="82"/>
      <c r="Z1" s="83" t="s">
        <v>100</v>
      </c>
      <c r="AA1" s="81"/>
      <c r="AB1" s="81"/>
      <c r="AC1" s="82"/>
      <c r="AD1" s="15"/>
    </row>
    <row r="2" spans="2:29" s="20" customFormat="1" ht="24.75" customHeight="1">
      <c r="B2" s="68" t="s">
        <v>49</v>
      </c>
      <c r="C2" s="69" t="s">
        <v>50</v>
      </c>
      <c r="D2" s="69" t="s">
        <v>51</v>
      </c>
      <c r="E2" s="32" t="s">
        <v>52</v>
      </c>
      <c r="F2" s="68" t="s">
        <v>48</v>
      </c>
      <c r="G2" s="69" t="s">
        <v>53</v>
      </c>
      <c r="H2" s="69" t="s">
        <v>54</v>
      </c>
      <c r="I2" s="32" t="s">
        <v>55</v>
      </c>
      <c r="J2" s="48" t="s">
        <v>56</v>
      </c>
      <c r="K2" s="49" t="s">
        <v>57</v>
      </c>
      <c r="L2" s="49" t="s">
        <v>58</v>
      </c>
      <c r="M2" s="31" t="s">
        <v>59</v>
      </c>
      <c r="N2" s="21" t="s">
        <v>60</v>
      </c>
      <c r="O2" s="21" t="s">
        <v>61</v>
      </c>
      <c r="P2" s="21" t="s">
        <v>62</v>
      </c>
      <c r="Q2" s="31" t="s">
        <v>63</v>
      </c>
      <c r="R2" s="21" t="s">
        <v>85</v>
      </c>
      <c r="S2" s="21" t="s">
        <v>86</v>
      </c>
      <c r="T2" s="21" t="s">
        <v>87</v>
      </c>
      <c r="U2" s="31" t="s">
        <v>88</v>
      </c>
      <c r="V2" s="21" t="s">
        <v>89</v>
      </c>
      <c r="W2" s="21" t="s">
        <v>90</v>
      </c>
      <c r="X2" s="21" t="s">
        <v>91</v>
      </c>
      <c r="Y2" s="31" t="s">
        <v>92</v>
      </c>
      <c r="Z2" s="21" t="s">
        <v>101</v>
      </c>
      <c r="AA2" s="21" t="s">
        <v>102</v>
      </c>
      <c r="AB2" s="21" t="s">
        <v>103</v>
      </c>
      <c r="AC2" s="31" t="s">
        <v>104</v>
      </c>
    </row>
    <row r="3" spans="2:29" s="20" customFormat="1" ht="24.75" customHeight="1">
      <c r="B3" s="68" t="s">
        <v>3</v>
      </c>
      <c r="C3" s="51" t="s">
        <v>6</v>
      </c>
      <c r="D3" s="51" t="s">
        <v>9</v>
      </c>
      <c r="E3" s="52" t="s">
        <v>12</v>
      </c>
      <c r="F3" s="50" t="s">
        <v>15</v>
      </c>
      <c r="G3" s="51" t="s">
        <v>18</v>
      </c>
      <c r="H3" s="51" t="s">
        <v>21</v>
      </c>
      <c r="I3" s="52" t="s">
        <v>24</v>
      </c>
      <c r="J3" s="50" t="s">
        <v>27</v>
      </c>
      <c r="K3" s="51" t="s">
        <v>30</v>
      </c>
      <c r="L3" s="51" t="s">
        <v>33</v>
      </c>
      <c r="M3" s="52" t="s">
        <v>36</v>
      </c>
      <c r="N3" s="22" t="s">
        <v>39</v>
      </c>
      <c r="O3" s="21" t="s">
        <v>42</v>
      </c>
      <c r="P3" s="22" t="s">
        <v>45</v>
      </c>
      <c r="Q3" s="32" t="s">
        <v>69</v>
      </c>
      <c r="R3" s="21" t="s">
        <v>73</v>
      </c>
      <c r="S3" s="21" t="s">
        <v>74</v>
      </c>
      <c r="T3" s="21" t="s">
        <v>75</v>
      </c>
      <c r="U3" s="32" t="s">
        <v>76</v>
      </c>
      <c r="V3" s="21" t="s">
        <v>73</v>
      </c>
      <c r="W3" s="21" t="s">
        <v>74</v>
      </c>
      <c r="X3" s="21" t="s">
        <v>75</v>
      </c>
      <c r="Y3" s="32" t="s">
        <v>76</v>
      </c>
      <c r="Z3" s="21" t="s">
        <v>73</v>
      </c>
      <c r="AA3" s="21" t="s">
        <v>74</v>
      </c>
      <c r="AB3" s="21" t="s">
        <v>75</v>
      </c>
      <c r="AC3" s="32" t="s">
        <v>76</v>
      </c>
    </row>
    <row r="4" spans="1:37" ht="12.75">
      <c r="A4" s="3" t="s">
        <v>2</v>
      </c>
      <c r="B4" s="53">
        <v>279</v>
      </c>
      <c r="C4" s="54">
        <v>491</v>
      </c>
      <c r="D4" s="54">
        <v>505</v>
      </c>
      <c r="E4" s="33">
        <v>581</v>
      </c>
      <c r="F4" s="53">
        <v>706</v>
      </c>
      <c r="G4" s="54">
        <v>735</v>
      </c>
      <c r="H4" s="54">
        <v>715</v>
      </c>
      <c r="I4" s="33">
        <v>805</v>
      </c>
      <c r="J4" s="53">
        <v>1263</v>
      </c>
      <c r="K4" s="54">
        <v>793</v>
      </c>
      <c r="L4" s="54">
        <v>860</v>
      </c>
      <c r="M4" s="33">
        <v>876</v>
      </c>
      <c r="N4" s="4">
        <v>873</v>
      </c>
      <c r="O4" s="4">
        <v>1190</v>
      </c>
      <c r="P4" s="4">
        <v>1453</v>
      </c>
      <c r="Q4" s="33">
        <v>1301</v>
      </c>
      <c r="R4" s="4">
        <v>1346</v>
      </c>
      <c r="S4" s="4">
        <v>1432</v>
      </c>
      <c r="T4" s="4">
        <v>1010</v>
      </c>
      <c r="U4" s="33">
        <v>1421</v>
      </c>
      <c r="V4" s="27">
        <v>1330</v>
      </c>
      <c r="W4" s="27">
        <v>1567</v>
      </c>
      <c r="X4" s="4">
        <v>1529</v>
      </c>
      <c r="Y4" s="33">
        <v>1496</v>
      </c>
      <c r="Z4" s="72">
        <v>1496</v>
      </c>
      <c r="AA4" s="72">
        <v>1314</v>
      </c>
      <c r="AB4" s="4"/>
      <c r="AC4" s="33"/>
      <c r="AD4" s="1"/>
      <c r="AE4" s="1"/>
      <c r="AF4" s="1"/>
      <c r="AG4" s="1"/>
      <c r="AH4" s="1"/>
      <c r="AI4" s="1"/>
      <c r="AJ4" s="1"/>
      <c r="AK4" s="1"/>
    </row>
    <row r="5" spans="1:37" ht="12.75">
      <c r="A5" s="3" t="s">
        <v>1</v>
      </c>
      <c r="B5" s="53">
        <v>440</v>
      </c>
      <c r="C5" s="54">
        <v>632</v>
      </c>
      <c r="D5" s="54">
        <v>718</v>
      </c>
      <c r="E5" s="33">
        <v>629</v>
      </c>
      <c r="F5" s="53">
        <v>814</v>
      </c>
      <c r="G5" s="54">
        <v>792</v>
      </c>
      <c r="H5" s="54">
        <v>832</v>
      </c>
      <c r="I5" s="33">
        <v>819</v>
      </c>
      <c r="J5" s="53">
        <v>964</v>
      </c>
      <c r="K5" s="54">
        <v>894</v>
      </c>
      <c r="L5" s="54">
        <v>981</v>
      </c>
      <c r="M5" s="33">
        <v>1061</v>
      </c>
      <c r="N5" s="4">
        <v>1306</v>
      </c>
      <c r="O5" s="4">
        <v>1278</v>
      </c>
      <c r="P5" s="4">
        <v>1259</v>
      </c>
      <c r="Q5" s="33">
        <v>1279</v>
      </c>
      <c r="R5" s="4">
        <v>1495</v>
      </c>
      <c r="S5" s="4">
        <v>1556</v>
      </c>
      <c r="T5" s="4">
        <v>1067</v>
      </c>
      <c r="U5" s="33">
        <v>1486</v>
      </c>
      <c r="V5" s="27">
        <v>1724</v>
      </c>
      <c r="W5" s="27">
        <v>1415</v>
      </c>
      <c r="X5" s="4">
        <v>1318</v>
      </c>
      <c r="Y5" s="33">
        <v>1563</v>
      </c>
      <c r="Z5" s="72">
        <v>1503</v>
      </c>
      <c r="AA5" s="72">
        <v>1594</v>
      </c>
      <c r="AB5" s="4"/>
      <c r="AC5" s="33"/>
      <c r="AD5" s="1"/>
      <c r="AE5" s="1"/>
      <c r="AF5" s="1"/>
      <c r="AG5" s="1"/>
      <c r="AH5" s="1"/>
      <c r="AI5" s="1"/>
      <c r="AJ5" s="1"/>
      <c r="AK5" s="1"/>
    </row>
    <row r="6" spans="1:37" ht="12.75">
      <c r="A6" s="3" t="s">
        <v>0</v>
      </c>
      <c r="B6" s="53">
        <f aca="true" t="shared" si="0" ref="B6:Q6">SUM(B4:B5)</f>
        <v>719</v>
      </c>
      <c r="C6" s="54">
        <f t="shared" si="0"/>
        <v>1123</v>
      </c>
      <c r="D6" s="54">
        <f t="shared" si="0"/>
        <v>1223</v>
      </c>
      <c r="E6" s="33">
        <f t="shared" si="0"/>
        <v>1210</v>
      </c>
      <c r="F6" s="53">
        <f t="shared" si="0"/>
        <v>1520</v>
      </c>
      <c r="G6" s="54">
        <f t="shared" si="0"/>
        <v>1527</v>
      </c>
      <c r="H6" s="54">
        <f t="shared" si="0"/>
        <v>1547</v>
      </c>
      <c r="I6" s="33">
        <f t="shared" si="0"/>
        <v>1624</v>
      </c>
      <c r="J6" s="53">
        <f t="shared" si="0"/>
        <v>2227</v>
      </c>
      <c r="K6" s="54">
        <f t="shared" si="0"/>
        <v>1687</v>
      </c>
      <c r="L6" s="54">
        <f t="shared" si="0"/>
        <v>1841</v>
      </c>
      <c r="M6" s="33">
        <f t="shared" si="0"/>
        <v>1937</v>
      </c>
      <c r="N6" s="4">
        <f t="shared" si="0"/>
        <v>2179</v>
      </c>
      <c r="O6" s="4">
        <f t="shared" si="0"/>
        <v>2468</v>
      </c>
      <c r="P6" s="4">
        <f t="shared" si="0"/>
        <v>2712</v>
      </c>
      <c r="Q6" s="33">
        <f t="shared" si="0"/>
        <v>2580</v>
      </c>
      <c r="R6" s="4">
        <f aca="true" t="shared" si="1" ref="R6:AC6">SUM(R4:R5)</f>
        <v>2841</v>
      </c>
      <c r="S6" s="4">
        <f t="shared" si="1"/>
        <v>2988</v>
      </c>
      <c r="T6" s="4">
        <f t="shared" si="1"/>
        <v>2077</v>
      </c>
      <c r="U6" s="33">
        <f t="shared" si="1"/>
        <v>2907</v>
      </c>
      <c r="V6" s="27">
        <f t="shared" si="1"/>
        <v>3054</v>
      </c>
      <c r="W6" s="4">
        <f t="shared" si="1"/>
        <v>2982</v>
      </c>
      <c r="X6" s="4">
        <f t="shared" si="1"/>
        <v>2847</v>
      </c>
      <c r="Y6" s="33">
        <f t="shared" si="1"/>
        <v>3059</v>
      </c>
      <c r="Z6" s="72">
        <f t="shared" si="1"/>
        <v>2999</v>
      </c>
      <c r="AA6" s="72">
        <f t="shared" si="1"/>
        <v>2908</v>
      </c>
      <c r="AB6" s="4">
        <f t="shared" si="1"/>
        <v>0</v>
      </c>
      <c r="AC6" s="33">
        <f t="shared" si="1"/>
        <v>0</v>
      </c>
      <c r="AD6" s="1"/>
      <c r="AE6" s="1"/>
      <c r="AF6" s="1"/>
      <c r="AG6" s="1"/>
      <c r="AH6" s="1"/>
      <c r="AI6" s="1"/>
      <c r="AJ6" s="1"/>
      <c r="AK6" s="1"/>
    </row>
    <row r="7" spans="2:29" s="20" customFormat="1" ht="24.75" customHeight="1">
      <c r="B7" s="50" t="s">
        <v>4</v>
      </c>
      <c r="C7" s="51" t="s">
        <v>7</v>
      </c>
      <c r="D7" s="51" t="s">
        <v>10</v>
      </c>
      <c r="E7" s="52" t="s">
        <v>13</v>
      </c>
      <c r="F7" s="50" t="s">
        <v>16</v>
      </c>
      <c r="G7" s="51" t="s">
        <v>19</v>
      </c>
      <c r="H7" s="51" t="s">
        <v>22</v>
      </c>
      <c r="I7" s="52" t="s">
        <v>25</v>
      </c>
      <c r="J7" s="50" t="s">
        <v>28</v>
      </c>
      <c r="K7" s="51" t="s">
        <v>31</v>
      </c>
      <c r="L7" s="51" t="s">
        <v>34</v>
      </c>
      <c r="M7" s="52" t="s">
        <v>37</v>
      </c>
      <c r="N7" s="22" t="s">
        <v>40</v>
      </c>
      <c r="O7" s="21" t="s">
        <v>43</v>
      </c>
      <c r="P7" s="22" t="s">
        <v>46</v>
      </c>
      <c r="Q7" s="32" t="s">
        <v>70</v>
      </c>
      <c r="R7" s="21" t="s">
        <v>77</v>
      </c>
      <c r="S7" s="21" t="s">
        <v>78</v>
      </c>
      <c r="T7" s="21" t="s">
        <v>79</v>
      </c>
      <c r="U7" s="32" t="s">
        <v>80</v>
      </c>
      <c r="V7" s="28" t="s">
        <v>77</v>
      </c>
      <c r="W7" s="21" t="s">
        <v>78</v>
      </c>
      <c r="X7" s="21" t="s">
        <v>79</v>
      </c>
      <c r="Y7" s="32" t="s">
        <v>80</v>
      </c>
      <c r="Z7" s="28" t="s">
        <v>77</v>
      </c>
      <c r="AA7" s="21" t="s">
        <v>78</v>
      </c>
      <c r="AB7" s="21" t="s">
        <v>79</v>
      </c>
      <c r="AC7" s="32" t="s">
        <v>80</v>
      </c>
    </row>
    <row r="8" spans="1:37" ht="12.75">
      <c r="A8" s="3" t="s">
        <v>2</v>
      </c>
      <c r="B8" s="53">
        <v>314</v>
      </c>
      <c r="C8" s="54">
        <v>492</v>
      </c>
      <c r="D8" s="54">
        <v>669</v>
      </c>
      <c r="E8" s="33">
        <v>626</v>
      </c>
      <c r="F8" s="53">
        <v>603</v>
      </c>
      <c r="G8" s="54">
        <v>706</v>
      </c>
      <c r="H8" s="54">
        <v>867</v>
      </c>
      <c r="I8" s="33">
        <v>820</v>
      </c>
      <c r="J8" s="53">
        <v>1315</v>
      </c>
      <c r="K8" s="54">
        <v>749</v>
      </c>
      <c r="L8" s="54">
        <v>811</v>
      </c>
      <c r="M8" s="33">
        <v>816</v>
      </c>
      <c r="N8" s="4">
        <v>841</v>
      </c>
      <c r="O8" s="4">
        <v>1194</v>
      </c>
      <c r="P8" s="4">
        <v>1282</v>
      </c>
      <c r="Q8" s="33">
        <v>1226</v>
      </c>
      <c r="R8" s="4">
        <v>1349</v>
      </c>
      <c r="S8" s="4">
        <v>1296</v>
      </c>
      <c r="T8" s="4">
        <v>245</v>
      </c>
      <c r="U8" s="33">
        <v>1206</v>
      </c>
      <c r="V8" s="27">
        <v>1724</v>
      </c>
      <c r="W8" s="4">
        <v>1271</v>
      </c>
      <c r="X8" s="4">
        <v>1453</v>
      </c>
      <c r="Y8" s="33">
        <v>1560</v>
      </c>
      <c r="Z8" s="72">
        <v>1324</v>
      </c>
      <c r="AA8" s="72">
        <v>1303</v>
      </c>
      <c r="AB8" s="4"/>
      <c r="AC8" s="33"/>
      <c r="AD8" s="1"/>
      <c r="AE8" s="1"/>
      <c r="AF8" s="1"/>
      <c r="AG8" s="1"/>
      <c r="AH8" s="1"/>
      <c r="AI8" s="1"/>
      <c r="AJ8" s="1"/>
      <c r="AK8" s="1"/>
    </row>
    <row r="9" spans="1:37" ht="12.75">
      <c r="A9" s="3" t="s">
        <v>1</v>
      </c>
      <c r="B9" s="53">
        <v>528</v>
      </c>
      <c r="C9" s="54">
        <v>603</v>
      </c>
      <c r="D9" s="54">
        <v>777</v>
      </c>
      <c r="E9" s="33">
        <v>619</v>
      </c>
      <c r="F9" s="53">
        <v>827</v>
      </c>
      <c r="G9" s="54">
        <v>870</v>
      </c>
      <c r="H9" s="54">
        <v>914</v>
      </c>
      <c r="I9" s="33">
        <v>748</v>
      </c>
      <c r="J9" s="53">
        <v>919</v>
      </c>
      <c r="K9" s="54">
        <v>940</v>
      </c>
      <c r="L9" s="54">
        <v>934</v>
      </c>
      <c r="M9" s="33">
        <v>939</v>
      </c>
      <c r="N9" s="4">
        <v>1293</v>
      </c>
      <c r="O9" s="4">
        <v>1237</v>
      </c>
      <c r="P9" s="4">
        <v>1193</v>
      </c>
      <c r="Q9" s="33">
        <v>1258</v>
      </c>
      <c r="R9" s="4">
        <v>1663</v>
      </c>
      <c r="S9" s="4">
        <v>1283</v>
      </c>
      <c r="T9" s="4">
        <v>296</v>
      </c>
      <c r="U9" s="33">
        <v>1299</v>
      </c>
      <c r="V9" s="27">
        <v>1330</v>
      </c>
      <c r="W9" s="4">
        <v>1531</v>
      </c>
      <c r="X9" s="4">
        <v>1393</v>
      </c>
      <c r="Y9" s="33">
        <v>1338</v>
      </c>
      <c r="Z9" s="72">
        <v>1254</v>
      </c>
      <c r="AA9" s="72">
        <v>1524</v>
      </c>
      <c r="AB9" s="4"/>
      <c r="AC9" s="33"/>
      <c r="AD9" s="1"/>
      <c r="AE9" s="1"/>
      <c r="AF9" s="1"/>
      <c r="AG9" s="1"/>
      <c r="AH9" s="1"/>
      <c r="AI9" s="1"/>
      <c r="AJ9" s="1"/>
      <c r="AK9" s="1"/>
    </row>
    <row r="10" spans="1:37" ht="12.75">
      <c r="A10" s="3" t="s">
        <v>0</v>
      </c>
      <c r="B10" s="53">
        <f aca="true" t="shared" si="2" ref="B10:Q10">SUM(B8:B9)</f>
        <v>842</v>
      </c>
      <c r="C10" s="54">
        <f t="shared" si="2"/>
        <v>1095</v>
      </c>
      <c r="D10" s="54">
        <f t="shared" si="2"/>
        <v>1446</v>
      </c>
      <c r="E10" s="33">
        <f t="shared" si="2"/>
        <v>1245</v>
      </c>
      <c r="F10" s="53">
        <f t="shared" si="2"/>
        <v>1430</v>
      </c>
      <c r="G10" s="54">
        <f t="shared" si="2"/>
        <v>1576</v>
      </c>
      <c r="H10" s="54">
        <f t="shared" si="2"/>
        <v>1781</v>
      </c>
      <c r="I10" s="33">
        <f t="shared" si="2"/>
        <v>1568</v>
      </c>
      <c r="J10" s="53">
        <f t="shared" si="2"/>
        <v>2234</v>
      </c>
      <c r="K10" s="54">
        <f t="shared" si="2"/>
        <v>1689</v>
      </c>
      <c r="L10" s="54">
        <f t="shared" si="2"/>
        <v>1745</v>
      </c>
      <c r="M10" s="33">
        <f t="shared" si="2"/>
        <v>1755</v>
      </c>
      <c r="N10" s="4">
        <f t="shared" si="2"/>
        <v>2134</v>
      </c>
      <c r="O10" s="4">
        <f t="shared" si="2"/>
        <v>2431</v>
      </c>
      <c r="P10" s="4">
        <f t="shared" si="2"/>
        <v>2475</v>
      </c>
      <c r="Q10" s="33">
        <f t="shared" si="2"/>
        <v>2484</v>
      </c>
      <c r="R10" s="4">
        <f>SUM(R8:R9)</f>
        <v>3012</v>
      </c>
      <c r="S10" s="4">
        <f aca="true" t="shared" si="3" ref="S10:Y10">SUM(S8:S9)</f>
        <v>2579</v>
      </c>
      <c r="T10" s="4">
        <f t="shared" si="3"/>
        <v>541</v>
      </c>
      <c r="U10" s="33">
        <f t="shared" si="3"/>
        <v>2505</v>
      </c>
      <c r="V10" s="27">
        <f t="shared" si="3"/>
        <v>3054</v>
      </c>
      <c r="W10" s="4">
        <f t="shared" si="3"/>
        <v>2802</v>
      </c>
      <c r="X10" s="4">
        <f t="shared" si="3"/>
        <v>2846</v>
      </c>
      <c r="Y10" s="33">
        <f t="shared" si="3"/>
        <v>2898</v>
      </c>
      <c r="Z10" s="72">
        <f>SUM(Z8:Z9)</f>
        <v>2578</v>
      </c>
      <c r="AA10" s="72">
        <f>SUM(AA8:AA9)</f>
        <v>2827</v>
      </c>
      <c r="AB10" s="4">
        <f>SUM(AB8:AB9)</f>
        <v>0</v>
      </c>
      <c r="AC10" s="33">
        <f>SUM(AC8:AC9)</f>
        <v>0</v>
      </c>
      <c r="AD10" s="1"/>
      <c r="AE10" s="1"/>
      <c r="AF10" s="1"/>
      <c r="AG10" s="1"/>
      <c r="AH10" s="1"/>
      <c r="AI10" s="1"/>
      <c r="AJ10" s="1"/>
      <c r="AK10" s="1"/>
    </row>
    <row r="11" spans="2:29" s="20" customFormat="1" ht="24.75" customHeight="1">
      <c r="B11" s="50" t="s">
        <v>5</v>
      </c>
      <c r="C11" s="51" t="s">
        <v>8</v>
      </c>
      <c r="D11" s="51" t="s">
        <v>11</v>
      </c>
      <c r="E11" s="52" t="s">
        <v>14</v>
      </c>
      <c r="F11" s="50" t="s">
        <v>17</v>
      </c>
      <c r="G11" s="51" t="s">
        <v>20</v>
      </c>
      <c r="H11" s="51" t="s">
        <v>23</v>
      </c>
      <c r="I11" s="52" t="s">
        <v>26</v>
      </c>
      <c r="J11" s="50" t="s">
        <v>29</v>
      </c>
      <c r="K11" s="51" t="s">
        <v>32</v>
      </c>
      <c r="L11" s="51" t="s">
        <v>35</v>
      </c>
      <c r="M11" s="52" t="s">
        <v>38</v>
      </c>
      <c r="N11" s="22" t="s">
        <v>41</v>
      </c>
      <c r="O11" s="21" t="s">
        <v>44</v>
      </c>
      <c r="P11" s="22" t="s">
        <v>47</v>
      </c>
      <c r="Q11" s="32" t="s">
        <v>71</v>
      </c>
      <c r="R11" s="21" t="s">
        <v>81</v>
      </c>
      <c r="S11" s="21" t="s">
        <v>82</v>
      </c>
      <c r="T11" s="21" t="s">
        <v>83</v>
      </c>
      <c r="U11" s="32" t="s">
        <v>84</v>
      </c>
      <c r="V11" s="28" t="s">
        <v>81</v>
      </c>
      <c r="W11" s="21" t="s">
        <v>82</v>
      </c>
      <c r="X11" s="21" t="s">
        <v>83</v>
      </c>
      <c r="Y11" s="32" t="s">
        <v>84</v>
      </c>
      <c r="Z11" s="28" t="s">
        <v>81</v>
      </c>
      <c r="AA11" s="21" t="s">
        <v>82</v>
      </c>
      <c r="AB11" s="21" t="s">
        <v>83</v>
      </c>
      <c r="AC11" s="32" t="s">
        <v>84</v>
      </c>
    </row>
    <row r="12" spans="1:37" ht="12.75">
      <c r="A12" s="3" t="s">
        <v>2</v>
      </c>
      <c r="B12" s="53">
        <v>513</v>
      </c>
      <c r="C12" s="54">
        <v>553</v>
      </c>
      <c r="D12" s="54">
        <v>573</v>
      </c>
      <c r="E12" s="33">
        <v>622</v>
      </c>
      <c r="F12" s="53">
        <v>755</v>
      </c>
      <c r="G12" s="54">
        <v>711</v>
      </c>
      <c r="H12" s="54">
        <v>835</v>
      </c>
      <c r="I12" s="33">
        <v>1050</v>
      </c>
      <c r="J12" s="53">
        <v>1127</v>
      </c>
      <c r="K12" s="54">
        <v>856</v>
      </c>
      <c r="L12" s="54">
        <v>767</v>
      </c>
      <c r="M12" s="33">
        <v>699</v>
      </c>
      <c r="N12" s="4">
        <v>982</v>
      </c>
      <c r="O12" s="4">
        <v>1167</v>
      </c>
      <c r="P12" s="4">
        <v>1304</v>
      </c>
      <c r="Q12" s="34">
        <v>1290</v>
      </c>
      <c r="R12" s="6">
        <v>1421</v>
      </c>
      <c r="S12" s="6">
        <v>1273</v>
      </c>
      <c r="T12" s="6">
        <v>1238</v>
      </c>
      <c r="U12" s="34">
        <v>1307</v>
      </c>
      <c r="V12" s="29">
        <v>1686</v>
      </c>
      <c r="W12" s="6">
        <v>1332</v>
      </c>
      <c r="X12" s="6">
        <v>1533</v>
      </c>
      <c r="Y12" s="34">
        <v>1348</v>
      </c>
      <c r="Z12" s="72">
        <v>1499</v>
      </c>
      <c r="AA12" s="72">
        <v>1398</v>
      </c>
      <c r="AB12" s="6"/>
      <c r="AC12" s="34"/>
      <c r="AD12" s="1"/>
      <c r="AE12" s="1"/>
      <c r="AF12" s="1"/>
      <c r="AG12" s="1"/>
      <c r="AH12" s="1"/>
      <c r="AI12" s="1"/>
      <c r="AJ12" s="1"/>
      <c r="AK12" s="1"/>
    </row>
    <row r="13" spans="1:37" ht="12.75">
      <c r="A13" s="3" t="s">
        <v>1</v>
      </c>
      <c r="B13" s="53">
        <v>773</v>
      </c>
      <c r="C13" s="54">
        <v>516</v>
      </c>
      <c r="D13" s="54">
        <v>658</v>
      </c>
      <c r="E13" s="33">
        <v>646</v>
      </c>
      <c r="F13" s="53">
        <v>989</v>
      </c>
      <c r="G13" s="54">
        <v>921</v>
      </c>
      <c r="H13" s="54">
        <v>820</v>
      </c>
      <c r="I13" s="33">
        <v>738</v>
      </c>
      <c r="J13" s="53">
        <v>1144</v>
      </c>
      <c r="K13" s="54">
        <v>852</v>
      </c>
      <c r="L13" s="54">
        <v>817</v>
      </c>
      <c r="M13" s="33">
        <v>923</v>
      </c>
      <c r="N13" s="4">
        <v>1273</v>
      </c>
      <c r="O13" s="4">
        <v>1079</v>
      </c>
      <c r="P13" s="4">
        <v>1233</v>
      </c>
      <c r="Q13" s="34">
        <v>1267</v>
      </c>
      <c r="R13" s="6">
        <v>1770</v>
      </c>
      <c r="S13" s="6">
        <v>1238</v>
      </c>
      <c r="T13" s="6">
        <v>1566</v>
      </c>
      <c r="U13" s="34">
        <v>1520</v>
      </c>
      <c r="V13" s="29">
        <v>1641</v>
      </c>
      <c r="W13" s="6">
        <v>1421</v>
      </c>
      <c r="X13" s="6">
        <v>1369</v>
      </c>
      <c r="Y13" s="34">
        <v>1339</v>
      </c>
      <c r="Z13" s="72">
        <v>1753</v>
      </c>
      <c r="AA13" s="72">
        <v>1598</v>
      </c>
      <c r="AB13" s="6"/>
      <c r="AC13" s="34"/>
      <c r="AD13" s="1"/>
      <c r="AE13" s="1"/>
      <c r="AF13" s="1"/>
      <c r="AG13" s="1"/>
      <c r="AH13" s="1"/>
      <c r="AI13" s="1"/>
      <c r="AJ13" s="1"/>
      <c r="AK13" s="1"/>
    </row>
    <row r="14" spans="1:37" ht="12.75">
      <c r="A14" s="3" t="s">
        <v>0</v>
      </c>
      <c r="B14" s="53">
        <f aca="true" t="shared" si="4" ref="B14:K14">SUM(B12:B13)</f>
        <v>1286</v>
      </c>
      <c r="C14" s="54">
        <f t="shared" si="4"/>
        <v>1069</v>
      </c>
      <c r="D14" s="54">
        <f t="shared" si="4"/>
        <v>1231</v>
      </c>
      <c r="E14" s="33">
        <f t="shared" si="4"/>
        <v>1268</v>
      </c>
      <c r="F14" s="53">
        <f t="shared" si="4"/>
        <v>1744</v>
      </c>
      <c r="G14" s="54">
        <f t="shared" si="4"/>
        <v>1632</v>
      </c>
      <c r="H14" s="54">
        <f t="shared" si="4"/>
        <v>1655</v>
      </c>
      <c r="I14" s="33">
        <f t="shared" si="4"/>
        <v>1788</v>
      </c>
      <c r="J14" s="53">
        <f t="shared" si="4"/>
        <v>2271</v>
      </c>
      <c r="K14" s="54">
        <f t="shared" si="4"/>
        <v>1708</v>
      </c>
      <c r="L14" s="54">
        <f aca="true" t="shared" si="5" ref="L14:Q14">SUM(L12:L13)</f>
        <v>1584</v>
      </c>
      <c r="M14" s="33">
        <f t="shared" si="5"/>
        <v>1622</v>
      </c>
      <c r="N14" s="4">
        <f t="shared" si="5"/>
        <v>2255</v>
      </c>
      <c r="O14" s="4">
        <f t="shared" si="5"/>
        <v>2246</v>
      </c>
      <c r="P14" s="4">
        <f t="shared" si="5"/>
        <v>2537</v>
      </c>
      <c r="Q14" s="33">
        <f t="shared" si="5"/>
        <v>2557</v>
      </c>
      <c r="R14" s="4">
        <f aca="true" t="shared" si="6" ref="R14:Y14">SUM(R12:R13)</f>
        <v>3191</v>
      </c>
      <c r="S14" s="4">
        <f t="shared" si="6"/>
        <v>2511</v>
      </c>
      <c r="T14" s="4">
        <f t="shared" si="6"/>
        <v>2804</v>
      </c>
      <c r="U14" s="33">
        <f t="shared" si="6"/>
        <v>2827</v>
      </c>
      <c r="V14" s="27">
        <f t="shared" si="6"/>
        <v>3327</v>
      </c>
      <c r="W14" s="4">
        <f t="shared" si="6"/>
        <v>2753</v>
      </c>
      <c r="X14" s="4">
        <f t="shared" si="6"/>
        <v>2902</v>
      </c>
      <c r="Y14" s="33">
        <f t="shared" si="6"/>
        <v>2687</v>
      </c>
      <c r="Z14" s="72">
        <f>SUM(Z12:Z13)</f>
        <v>3252</v>
      </c>
      <c r="AA14" s="72">
        <f>SUM(AA12:AA13)</f>
        <v>2996</v>
      </c>
      <c r="AB14" s="4">
        <f>SUM(AB12:AB13)</f>
        <v>0</v>
      </c>
      <c r="AC14" s="33">
        <f>SUM(AC12:AC13)</f>
        <v>0</v>
      </c>
      <c r="AD14" s="1"/>
      <c r="AE14" s="1"/>
      <c r="AF14" s="1"/>
      <c r="AG14" s="1"/>
      <c r="AH14" s="1"/>
      <c r="AI14" s="1"/>
      <c r="AJ14" s="1"/>
      <c r="AK14" s="1"/>
    </row>
    <row r="15" spans="1:37" ht="25.5" customHeight="1">
      <c r="A15" s="3"/>
      <c r="B15" s="53"/>
      <c r="C15" s="54"/>
      <c r="D15" s="54"/>
      <c r="E15" s="33"/>
      <c r="F15" s="53"/>
      <c r="G15" s="54"/>
      <c r="H15" s="54"/>
      <c r="I15" s="33"/>
      <c r="J15" s="53"/>
      <c r="K15" s="54"/>
      <c r="L15" s="54"/>
      <c r="M15" s="33"/>
      <c r="N15" s="4"/>
      <c r="O15" s="4"/>
      <c r="P15" s="4"/>
      <c r="Q15" s="35"/>
      <c r="R15" s="6"/>
      <c r="S15" s="6"/>
      <c r="T15" s="6"/>
      <c r="U15" s="35"/>
      <c r="V15" s="6"/>
      <c r="W15" s="6"/>
      <c r="X15" s="6"/>
      <c r="Y15" s="35"/>
      <c r="Z15" s="6"/>
      <c r="AA15" s="6"/>
      <c r="AB15" s="6"/>
      <c r="AC15" s="35"/>
      <c r="AD15" s="6"/>
      <c r="AE15" s="6"/>
      <c r="AF15" s="6"/>
      <c r="AG15" s="6"/>
      <c r="AH15" s="6"/>
      <c r="AI15" s="6"/>
      <c r="AJ15" s="6"/>
      <c r="AK15" s="6"/>
    </row>
    <row r="16" spans="1:31" s="16" customFormat="1" ht="26.25" customHeight="1">
      <c r="A16" s="30" t="s">
        <v>98</v>
      </c>
      <c r="B16" s="77" t="s">
        <v>65</v>
      </c>
      <c r="C16" s="78"/>
      <c r="D16" s="78"/>
      <c r="E16" s="79"/>
      <c r="F16" s="77" t="s">
        <v>66</v>
      </c>
      <c r="G16" s="78"/>
      <c r="H16" s="78"/>
      <c r="I16" s="79"/>
      <c r="J16" s="77" t="s">
        <v>67</v>
      </c>
      <c r="K16" s="78"/>
      <c r="L16" s="78"/>
      <c r="M16" s="79"/>
      <c r="N16" s="81" t="s">
        <v>68</v>
      </c>
      <c r="O16" s="81"/>
      <c r="P16" s="81"/>
      <c r="Q16" s="82"/>
      <c r="R16" s="83" t="s">
        <v>94</v>
      </c>
      <c r="S16" s="81"/>
      <c r="T16" s="81"/>
      <c r="U16" s="82"/>
      <c r="V16" s="83" t="s">
        <v>93</v>
      </c>
      <c r="W16" s="81"/>
      <c r="X16" s="81"/>
      <c r="Y16" s="82"/>
      <c r="Z16" s="83" t="s">
        <v>100</v>
      </c>
      <c r="AA16" s="81"/>
      <c r="AB16" s="81"/>
      <c r="AC16" s="82"/>
      <c r="AD16" s="75" t="s">
        <v>99</v>
      </c>
      <c r="AE16" s="76"/>
    </row>
    <row r="17" spans="2:37" s="23" customFormat="1" ht="24.75" customHeight="1">
      <c r="B17" s="55" t="s">
        <v>49</v>
      </c>
      <c r="C17" s="56" t="s">
        <v>50</v>
      </c>
      <c r="D17" s="56" t="s">
        <v>51</v>
      </c>
      <c r="E17" s="57" t="s">
        <v>52</v>
      </c>
      <c r="F17" s="55" t="s">
        <v>48</v>
      </c>
      <c r="G17" s="56" t="s">
        <v>53</v>
      </c>
      <c r="H17" s="56" t="s">
        <v>54</v>
      </c>
      <c r="I17" s="57" t="s">
        <v>55</v>
      </c>
      <c r="J17" s="55" t="s">
        <v>56</v>
      </c>
      <c r="K17" s="56" t="s">
        <v>57</v>
      </c>
      <c r="L17" s="56" t="s">
        <v>58</v>
      </c>
      <c r="M17" s="57" t="s">
        <v>59</v>
      </c>
      <c r="N17" s="24" t="s">
        <v>60</v>
      </c>
      <c r="O17" s="24" t="s">
        <v>61</v>
      </c>
      <c r="P17" s="24" t="s">
        <v>62</v>
      </c>
      <c r="Q17" s="36" t="s">
        <v>63</v>
      </c>
      <c r="R17" s="25" t="s">
        <v>85</v>
      </c>
      <c r="S17" s="25" t="s">
        <v>86</v>
      </c>
      <c r="T17" s="25" t="s">
        <v>87</v>
      </c>
      <c r="U17" s="42" t="s">
        <v>88</v>
      </c>
      <c r="V17" s="25" t="s">
        <v>89</v>
      </c>
      <c r="W17" s="25" t="s">
        <v>90</v>
      </c>
      <c r="X17" s="25" t="s">
        <v>91</v>
      </c>
      <c r="Y17" s="42" t="s">
        <v>92</v>
      </c>
      <c r="Z17" s="21" t="s">
        <v>101</v>
      </c>
      <c r="AA17" s="21" t="s">
        <v>102</v>
      </c>
      <c r="AB17" s="21" t="s">
        <v>103</v>
      </c>
      <c r="AC17" s="31" t="s">
        <v>104</v>
      </c>
      <c r="AD17" s="73"/>
      <c r="AE17" s="74"/>
      <c r="AF17" s="24"/>
      <c r="AG17" s="24"/>
      <c r="AH17" s="24"/>
      <c r="AI17" s="24"/>
      <c r="AJ17" s="24"/>
      <c r="AK17" s="24"/>
    </row>
    <row r="18" spans="1:37" s="7" customFormat="1" ht="18" customHeight="1">
      <c r="A18" s="13" t="s">
        <v>2</v>
      </c>
      <c r="B18" s="58">
        <f>+B4+B8+B12</f>
        <v>1106</v>
      </c>
      <c r="C18" s="59">
        <f aca="true" t="shared" si="7" ref="C18:P18">+C4+C8+C12</f>
        <v>1536</v>
      </c>
      <c r="D18" s="59">
        <f t="shared" si="7"/>
        <v>1747</v>
      </c>
      <c r="E18" s="37">
        <f t="shared" si="7"/>
        <v>1829</v>
      </c>
      <c r="F18" s="58">
        <f t="shared" si="7"/>
        <v>2064</v>
      </c>
      <c r="G18" s="59">
        <f t="shared" si="7"/>
        <v>2152</v>
      </c>
      <c r="H18" s="59">
        <f t="shared" si="7"/>
        <v>2417</v>
      </c>
      <c r="I18" s="37">
        <f t="shared" si="7"/>
        <v>2675</v>
      </c>
      <c r="J18" s="58">
        <f t="shared" si="7"/>
        <v>3705</v>
      </c>
      <c r="K18" s="59">
        <f t="shared" si="7"/>
        <v>2398</v>
      </c>
      <c r="L18" s="59">
        <f t="shared" si="7"/>
        <v>2438</v>
      </c>
      <c r="M18" s="37">
        <f t="shared" si="7"/>
        <v>2391</v>
      </c>
      <c r="N18" s="9">
        <f t="shared" si="7"/>
        <v>2696</v>
      </c>
      <c r="O18" s="9">
        <f t="shared" si="7"/>
        <v>3551</v>
      </c>
      <c r="P18" s="9">
        <f t="shared" si="7"/>
        <v>4039</v>
      </c>
      <c r="Q18" s="37">
        <f>+Q4+Q8+Q12</f>
        <v>3817</v>
      </c>
      <c r="R18" s="9">
        <f aca="true" t="shared" si="8" ref="R18:Y18">+R4+R8+R12</f>
        <v>4116</v>
      </c>
      <c r="S18" s="9">
        <f t="shared" si="8"/>
        <v>4001</v>
      </c>
      <c r="T18" s="17">
        <f t="shared" si="8"/>
        <v>2493</v>
      </c>
      <c r="U18" s="37">
        <f t="shared" si="8"/>
        <v>3934</v>
      </c>
      <c r="V18" s="9">
        <f t="shared" si="8"/>
        <v>4740</v>
      </c>
      <c r="W18" s="17">
        <f t="shared" si="8"/>
        <v>4170</v>
      </c>
      <c r="X18" s="9">
        <f t="shared" si="8"/>
        <v>4515</v>
      </c>
      <c r="Y18" s="37">
        <f t="shared" si="8"/>
        <v>4404</v>
      </c>
      <c r="Z18" s="9">
        <f aca="true" t="shared" si="9" ref="Z18:AC20">+Z4+Z8+Z12</f>
        <v>4319</v>
      </c>
      <c r="AA18" s="17">
        <f t="shared" si="9"/>
        <v>4015</v>
      </c>
      <c r="AB18" s="9">
        <f t="shared" si="9"/>
        <v>0</v>
      </c>
      <c r="AC18" s="37">
        <f t="shared" si="9"/>
        <v>0</v>
      </c>
      <c r="AD18" s="9">
        <f>SUM(A18:AC18)</f>
        <v>81268</v>
      </c>
      <c r="AE18" s="40">
        <f>+AD18/AD20</f>
        <v>0.48356251599121747</v>
      </c>
      <c r="AF18" s="9"/>
      <c r="AG18" s="9"/>
      <c r="AH18" s="9"/>
      <c r="AI18" s="9"/>
      <c r="AJ18" s="9"/>
      <c r="AK18" s="9"/>
    </row>
    <row r="19" spans="1:37" s="7" customFormat="1" ht="18" customHeight="1">
      <c r="A19" s="13" t="s">
        <v>1</v>
      </c>
      <c r="B19" s="58">
        <f aca="true" t="shared" si="10" ref="B19:P20">+B5+B9+B13</f>
        <v>1741</v>
      </c>
      <c r="C19" s="59">
        <f t="shared" si="10"/>
        <v>1751</v>
      </c>
      <c r="D19" s="59">
        <f t="shared" si="10"/>
        <v>2153</v>
      </c>
      <c r="E19" s="37">
        <f t="shared" si="10"/>
        <v>1894</v>
      </c>
      <c r="F19" s="58">
        <f t="shared" si="10"/>
        <v>2630</v>
      </c>
      <c r="G19" s="59">
        <f t="shared" si="10"/>
        <v>2583</v>
      </c>
      <c r="H19" s="59">
        <f t="shared" si="10"/>
        <v>2566</v>
      </c>
      <c r="I19" s="37">
        <f t="shared" si="10"/>
        <v>2305</v>
      </c>
      <c r="J19" s="58">
        <f t="shared" si="10"/>
        <v>3027</v>
      </c>
      <c r="K19" s="59">
        <f t="shared" si="10"/>
        <v>2686</v>
      </c>
      <c r="L19" s="59">
        <f t="shared" si="10"/>
        <v>2732</v>
      </c>
      <c r="M19" s="37">
        <f t="shared" si="10"/>
        <v>2923</v>
      </c>
      <c r="N19" s="9">
        <f t="shared" si="10"/>
        <v>3872</v>
      </c>
      <c r="O19" s="9">
        <f t="shared" si="10"/>
        <v>3594</v>
      </c>
      <c r="P19" s="9">
        <f t="shared" si="10"/>
        <v>3685</v>
      </c>
      <c r="Q19" s="37">
        <f>+Q5+Q9+Q13</f>
        <v>3804</v>
      </c>
      <c r="R19" s="9">
        <f aca="true" t="shared" si="11" ref="R19:Y19">+R5+R9+R13</f>
        <v>4928</v>
      </c>
      <c r="S19" s="9">
        <f t="shared" si="11"/>
        <v>4077</v>
      </c>
      <c r="T19" s="17">
        <f t="shared" si="11"/>
        <v>2929</v>
      </c>
      <c r="U19" s="37">
        <f t="shared" si="11"/>
        <v>4305</v>
      </c>
      <c r="V19" s="9">
        <f t="shared" si="11"/>
        <v>4695</v>
      </c>
      <c r="W19" s="17">
        <f t="shared" si="11"/>
        <v>4367</v>
      </c>
      <c r="X19" s="9">
        <f t="shared" si="11"/>
        <v>4080</v>
      </c>
      <c r="Y19" s="37">
        <f t="shared" si="11"/>
        <v>4240</v>
      </c>
      <c r="Z19" s="9">
        <f t="shared" si="9"/>
        <v>4510</v>
      </c>
      <c r="AA19" s="17">
        <f t="shared" si="9"/>
        <v>4716</v>
      </c>
      <c r="AB19" s="9">
        <f t="shared" si="9"/>
        <v>0</v>
      </c>
      <c r="AC19" s="37">
        <f t="shared" si="9"/>
        <v>0</v>
      </c>
      <c r="AD19" s="9">
        <f>SUM(A19:AC19)</f>
        <v>86793</v>
      </c>
      <c r="AE19" s="40">
        <f>+AD19/AD20</f>
        <v>0.5164374840087825</v>
      </c>
      <c r="AF19" s="9"/>
      <c r="AG19" s="9"/>
      <c r="AH19" s="9"/>
      <c r="AI19" s="9"/>
      <c r="AJ19" s="9"/>
      <c r="AK19" s="9"/>
    </row>
    <row r="20" spans="1:37" s="7" customFormat="1" ht="18" customHeight="1">
      <c r="A20" s="13" t="s">
        <v>0</v>
      </c>
      <c r="B20" s="58">
        <f t="shared" si="10"/>
        <v>2847</v>
      </c>
      <c r="C20" s="59">
        <f t="shared" si="10"/>
        <v>3287</v>
      </c>
      <c r="D20" s="59">
        <f t="shared" si="10"/>
        <v>3900</v>
      </c>
      <c r="E20" s="37">
        <f t="shared" si="10"/>
        <v>3723</v>
      </c>
      <c r="F20" s="58">
        <f t="shared" si="10"/>
        <v>4694</v>
      </c>
      <c r="G20" s="59">
        <f t="shared" si="10"/>
        <v>4735</v>
      </c>
      <c r="H20" s="59">
        <f t="shared" si="10"/>
        <v>4983</v>
      </c>
      <c r="I20" s="37">
        <f t="shared" si="10"/>
        <v>4980</v>
      </c>
      <c r="J20" s="58">
        <f t="shared" si="10"/>
        <v>6732</v>
      </c>
      <c r="K20" s="59">
        <f t="shared" si="10"/>
        <v>5084</v>
      </c>
      <c r="L20" s="59">
        <f t="shared" si="10"/>
        <v>5170</v>
      </c>
      <c r="M20" s="37">
        <f t="shared" si="10"/>
        <v>5314</v>
      </c>
      <c r="N20" s="9">
        <f t="shared" si="10"/>
        <v>6568</v>
      </c>
      <c r="O20" s="9">
        <f t="shared" si="10"/>
        <v>7145</v>
      </c>
      <c r="P20" s="9">
        <f t="shared" si="10"/>
        <v>7724</v>
      </c>
      <c r="Q20" s="37">
        <f>+Q6+Q10+Q14</f>
        <v>7621</v>
      </c>
      <c r="R20" s="9">
        <f aca="true" t="shared" si="12" ref="R20:Y20">+R6+R10+R14</f>
        <v>9044</v>
      </c>
      <c r="S20" s="9">
        <f t="shared" si="12"/>
        <v>8078</v>
      </c>
      <c r="T20" s="17">
        <f t="shared" si="12"/>
        <v>5422</v>
      </c>
      <c r="U20" s="37">
        <f t="shared" si="12"/>
        <v>8239</v>
      </c>
      <c r="V20" s="9">
        <f t="shared" si="12"/>
        <v>9435</v>
      </c>
      <c r="W20" s="17">
        <f t="shared" si="12"/>
        <v>8537</v>
      </c>
      <c r="X20" s="9">
        <f t="shared" si="12"/>
        <v>8595</v>
      </c>
      <c r="Y20" s="37">
        <f t="shared" si="12"/>
        <v>8644</v>
      </c>
      <c r="Z20" s="9">
        <f t="shared" si="9"/>
        <v>8829</v>
      </c>
      <c r="AA20" s="17">
        <f t="shared" si="9"/>
        <v>8731</v>
      </c>
      <c r="AB20" s="9">
        <f t="shared" si="9"/>
        <v>0</v>
      </c>
      <c r="AC20" s="37">
        <f t="shared" si="9"/>
        <v>0</v>
      </c>
      <c r="AD20" s="9">
        <f>SUM(A20:AC20)</f>
        <v>168061</v>
      </c>
      <c r="AE20" s="37"/>
      <c r="AF20" s="9"/>
      <c r="AG20" s="9"/>
      <c r="AH20" s="9"/>
      <c r="AI20" s="9"/>
      <c r="AJ20" s="9"/>
      <c r="AK20" s="9"/>
    </row>
    <row r="21" spans="2:31" ht="10.5" customHeight="1">
      <c r="B21" s="60"/>
      <c r="C21" s="61"/>
      <c r="D21" s="61"/>
      <c r="E21" s="62"/>
      <c r="F21" s="60"/>
      <c r="G21" s="61"/>
      <c r="H21" s="61"/>
      <c r="I21" s="62"/>
      <c r="J21" s="60"/>
      <c r="K21" s="61"/>
      <c r="L21" s="61"/>
      <c r="M21" s="62"/>
      <c r="Q21" s="38"/>
      <c r="U21" s="38"/>
      <c r="Y21" s="38"/>
      <c r="AC21" s="38"/>
      <c r="AE21" s="38"/>
    </row>
    <row r="22" spans="2:37" ht="18" customHeight="1">
      <c r="B22" s="60"/>
      <c r="C22" s="61"/>
      <c r="D22" s="61"/>
      <c r="E22" s="37">
        <f>SUM(B18:E18)</f>
        <v>6218</v>
      </c>
      <c r="F22" s="63"/>
      <c r="G22" s="64"/>
      <c r="H22" s="64"/>
      <c r="I22" s="37">
        <f>SUM(F18:I18)</f>
        <v>9308</v>
      </c>
      <c r="J22" s="63"/>
      <c r="K22" s="64"/>
      <c r="L22" s="64"/>
      <c r="M22" s="37">
        <f>SUM(J18:M18)</f>
        <v>10932</v>
      </c>
      <c r="N22" s="14"/>
      <c r="O22" s="8"/>
      <c r="P22" s="8"/>
      <c r="Q22" s="39">
        <f>SUM(N18:Q18)</f>
        <v>14103</v>
      </c>
      <c r="R22" s="10"/>
      <c r="S22" s="10"/>
      <c r="T22" s="10"/>
      <c r="U22" s="39">
        <f>SUM(R18:U18)</f>
        <v>14544</v>
      </c>
      <c r="V22" s="10"/>
      <c r="W22" s="10"/>
      <c r="X22" s="10"/>
      <c r="Y22" s="39">
        <f>SUM(V18:Y18)</f>
        <v>17829</v>
      </c>
      <c r="Z22" s="10"/>
      <c r="AA22" s="10"/>
      <c r="AB22" s="10"/>
      <c r="AC22" s="39">
        <f>SUM(Z18:AC18)</f>
        <v>8334</v>
      </c>
      <c r="AD22" s="10">
        <f>SUM(A22:AC22)</f>
        <v>81268</v>
      </c>
      <c r="AE22" s="39"/>
      <c r="AF22" s="10"/>
      <c r="AG22" s="10"/>
      <c r="AH22" s="10"/>
      <c r="AI22" s="10"/>
      <c r="AJ22" s="10"/>
      <c r="AK22" s="10"/>
    </row>
    <row r="23" spans="2:37" ht="18" customHeight="1">
      <c r="B23" s="60"/>
      <c r="C23" s="61"/>
      <c r="D23" s="61"/>
      <c r="E23" s="37">
        <f>SUM(B19:E19)</f>
        <v>7539</v>
      </c>
      <c r="F23" s="63"/>
      <c r="G23" s="64"/>
      <c r="H23" s="64"/>
      <c r="I23" s="37">
        <f>SUM(F19:I19)</f>
        <v>10084</v>
      </c>
      <c r="J23" s="63"/>
      <c r="K23" s="64"/>
      <c r="L23" s="64"/>
      <c r="M23" s="37">
        <f>SUM(J19:M19)</f>
        <v>11368</v>
      </c>
      <c r="N23" s="14"/>
      <c r="O23" s="8"/>
      <c r="P23" s="8"/>
      <c r="Q23" s="39">
        <f>SUM(N19:Q19)</f>
        <v>14955</v>
      </c>
      <c r="R23" s="10"/>
      <c r="S23" s="10"/>
      <c r="T23" s="10"/>
      <c r="U23" s="39">
        <f>SUM(R19:U19)</f>
        <v>16239</v>
      </c>
      <c r="V23" s="10"/>
      <c r="W23" s="10"/>
      <c r="X23" s="10"/>
      <c r="Y23" s="39">
        <f>SUM(V19:Y19)</f>
        <v>17382</v>
      </c>
      <c r="Z23" s="10"/>
      <c r="AA23" s="10"/>
      <c r="AB23" s="10"/>
      <c r="AC23" s="39">
        <f>SUM(Z19:AC19)</f>
        <v>9226</v>
      </c>
      <c r="AD23" s="10">
        <f>SUM(A23:AC23)</f>
        <v>86793</v>
      </c>
      <c r="AE23" s="39"/>
      <c r="AF23" s="10"/>
      <c r="AG23" s="10"/>
      <c r="AH23" s="10"/>
      <c r="AI23" s="10"/>
      <c r="AJ23" s="10"/>
      <c r="AK23" s="10"/>
    </row>
    <row r="24" spans="1:37" s="7" customFormat="1" ht="18" customHeight="1">
      <c r="A24" s="7" t="s">
        <v>64</v>
      </c>
      <c r="B24" s="65"/>
      <c r="C24" s="64"/>
      <c r="D24" s="64"/>
      <c r="E24" s="37">
        <f>SUM(B20:E20)</f>
        <v>13757</v>
      </c>
      <c r="F24" s="65"/>
      <c r="G24" s="64"/>
      <c r="H24" s="64"/>
      <c r="I24" s="37">
        <f>SUM(F20:I20)</f>
        <v>19392</v>
      </c>
      <c r="J24" s="65"/>
      <c r="K24" s="64"/>
      <c r="L24" s="64"/>
      <c r="M24" s="37">
        <f>SUM(J20:M20)</f>
        <v>22300</v>
      </c>
      <c r="N24" s="8"/>
      <c r="O24" s="8"/>
      <c r="P24" s="8"/>
      <c r="Q24" s="39">
        <f>SUM(N20:Q20)</f>
        <v>29058</v>
      </c>
      <c r="R24" s="10"/>
      <c r="S24" s="10"/>
      <c r="T24" s="10"/>
      <c r="U24" s="39">
        <f>SUM(R20:U20)</f>
        <v>30783</v>
      </c>
      <c r="V24" s="10"/>
      <c r="W24" s="10"/>
      <c r="X24" s="10"/>
      <c r="Y24" s="39">
        <f>SUM(V20:Y20)</f>
        <v>35211</v>
      </c>
      <c r="Z24" s="10"/>
      <c r="AA24" s="10"/>
      <c r="AB24" s="10"/>
      <c r="AC24" s="39">
        <f>SUM(Z20:AC20)</f>
        <v>17560</v>
      </c>
      <c r="AD24" s="10">
        <f>SUM(AD22:AD23)</f>
        <v>168061</v>
      </c>
      <c r="AE24" s="39"/>
      <c r="AF24" s="10"/>
      <c r="AG24" s="10"/>
      <c r="AH24" s="10"/>
      <c r="AI24" s="10"/>
      <c r="AJ24" s="10"/>
      <c r="AK24" s="10"/>
    </row>
    <row r="25" spans="1:37" s="7" customFormat="1" ht="17.25" customHeight="1">
      <c r="A25" s="7" t="s">
        <v>72</v>
      </c>
      <c r="B25" s="65"/>
      <c r="C25" s="64"/>
      <c r="D25" s="64"/>
      <c r="E25" s="70"/>
      <c r="F25" s="65"/>
      <c r="G25" s="64"/>
      <c r="H25" s="64"/>
      <c r="I25" s="40">
        <f>(+I24-E24)/E24</f>
        <v>0.4096096532674275</v>
      </c>
      <c r="J25" s="65"/>
      <c r="K25" s="64"/>
      <c r="L25" s="64"/>
      <c r="M25" s="40">
        <f>(+M24-I24)/I24</f>
        <v>0.14995874587458746</v>
      </c>
      <c r="N25" s="8"/>
      <c r="O25" s="8"/>
      <c r="P25" s="8"/>
      <c r="Q25" s="40">
        <f>(+Q24-M24)/M24</f>
        <v>0.3030493273542601</v>
      </c>
      <c r="R25" s="11"/>
      <c r="S25" s="11"/>
      <c r="T25" s="11"/>
      <c r="U25" s="40">
        <f>(+U24-Q24)/Q24</f>
        <v>0.05936403055957051</v>
      </c>
      <c r="V25" s="11"/>
      <c r="W25" s="11"/>
      <c r="X25" s="11"/>
      <c r="Y25" s="40">
        <f>(+Y24-U24)/U24</f>
        <v>0.14384562908098625</v>
      </c>
      <c r="Z25" s="11"/>
      <c r="AA25" s="11"/>
      <c r="AB25" s="11"/>
      <c r="AC25" s="40">
        <f>(+AC24-Y24)/Y24</f>
        <v>-0.5012922098207946</v>
      </c>
      <c r="AD25" s="11"/>
      <c r="AE25" s="40"/>
      <c r="AF25" s="11"/>
      <c r="AG25" s="11"/>
      <c r="AH25" s="11"/>
      <c r="AI25" s="11"/>
      <c r="AJ25" s="11"/>
      <c r="AK25" s="11"/>
    </row>
    <row r="26" spans="1:37" s="7" customFormat="1" ht="19.5" customHeight="1">
      <c r="A26" s="18" t="s">
        <v>96</v>
      </c>
      <c r="B26" s="65"/>
      <c r="C26" s="64"/>
      <c r="D26" s="64"/>
      <c r="E26" s="70"/>
      <c r="F26" s="65"/>
      <c r="G26" s="64"/>
      <c r="H26" s="64"/>
      <c r="I26" s="41">
        <f>(+I24-$E$24)/$E$24</f>
        <v>0.4096096532674275</v>
      </c>
      <c r="J26" s="65"/>
      <c r="K26" s="64"/>
      <c r="L26" s="66"/>
      <c r="M26" s="41">
        <f>(+M24-$E$24)/$E$24</f>
        <v>0.6209929490441229</v>
      </c>
      <c r="N26" s="8"/>
      <c r="O26" s="8"/>
      <c r="P26" s="8"/>
      <c r="Q26" s="41">
        <f>(+Q24-$E$24)/$E$24</f>
        <v>1.112233771897943</v>
      </c>
      <c r="R26" s="12"/>
      <c r="S26" s="12"/>
      <c r="T26" s="12"/>
      <c r="U26" s="41">
        <f>(+U24-$E$24)/$E$24</f>
        <v>1.2376244820818492</v>
      </c>
      <c r="V26" s="12"/>
      <c r="W26" s="12"/>
      <c r="X26" s="12"/>
      <c r="Y26" s="41">
        <f>(+Y24-$E$24)/$E$24</f>
        <v>1.559496983353929</v>
      </c>
      <c r="Z26" s="12"/>
      <c r="AA26" s="12"/>
      <c r="AB26" s="12"/>
      <c r="AC26" s="41">
        <f>(+AC24-$E$24)/$E$24</f>
        <v>0.27644108453878025</v>
      </c>
      <c r="AD26" s="12"/>
      <c r="AE26" s="41"/>
      <c r="AF26" s="12"/>
      <c r="AG26" s="12"/>
      <c r="AH26" s="12"/>
      <c r="AI26" s="12"/>
      <c r="AJ26" s="12"/>
      <c r="AK26" s="12"/>
    </row>
    <row r="27" spans="1:37" s="7" customFormat="1" ht="19.5" customHeight="1">
      <c r="A27" s="43"/>
      <c r="B27" s="67"/>
      <c r="C27" s="44"/>
      <c r="D27" s="44"/>
      <c r="E27" s="71"/>
      <c r="F27" s="67"/>
      <c r="G27" s="44"/>
      <c r="H27" s="44"/>
      <c r="I27" s="47"/>
      <c r="J27" s="67"/>
      <c r="K27" s="44"/>
      <c r="L27" s="46"/>
      <c r="M27" s="47"/>
      <c r="N27" s="44"/>
      <c r="O27" s="44"/>
      <c r="P27" s="44"/>
      <c r="Q27" s="47"/>
      <c r="R27" s="45"/>
      <c r="S27" s="45"/>
      <c r="T27" s="45"/>
      <c r="U27" s="47"/>
      <c r="V27" s="45"/>
      <c r="W27" s="45"/>
      <c r="X27" s="45"/>
      <c r="Y27" s="47"/>
      <c r="Z27" s="45"/>
      <c r="AA27" s="45"/>
      <c r="AB27" s="45"/>
      <c r="AC27" s="47"/>
      <c r="AD27" s="45"/>
      <c r="AE27" s="47"/>
      <c r="AF27" s="12"/>
      <c r="AG27" s="12"/>
      <c r="AH27" s="12"/>
      <c r="AI27" s="12"/>
      <c r="AJ27" s="12"/>
      <c r="AK27" s="12"/>
    </row>
    <row r="28" spans="19:29" ht="25.5" customHeight="1">
      <c r="S28" s="80" t="s">
        <v>95</v>
      </c>
      <c r="T28" s="80"/>
      <c r="W28" s="19"/>
      <c r="X28" s="26"/>
      <c r="Y28" s="26"/>
      <c r="AA28" s="19"/>
      <c r="AB28" s="26"/>
      <c r="AC28" s="26"/>
    </row>
  </sheetData>
  <sheetProtection/>
  <mergeCells count="17">
    <mergeCell ref="Z1:AC1"/>
    <mergeCell ref="Z16:AC16"/>
    <mergeCell ref="V1:Y1"/>
    <mergeCell ref="V16:Y16"/>
    <mergeCell ref="S28:T28"/>
    <mergeCell ref="B1:E1"/>
    <mergeCell ref="F1:I1"/>
    <mergeCell ref="J1:M1"/>
    <mergeCell ref="N1:Q1"/>
    <mergeCell ref="R1:U1"/>
    <mergeCell ref="J16:M16"/>
    <mergeCell ref="R16:U16"/>
    <mergeCell ref="N16:Q16"/>
    <mergeCell ref="AD17:AE17"/>
    <mergeCell ref="AD16:AE16"/>
    <mergeCell ref="B16:E16"/>
    <mergeCell ref="F16:I16"/>
  </mergeCells>
  <printOptions horizontalCentered="1"/>
  <pageMargins left="0.19" right="0.2" top="1.37" bottom="0.36" header="0.53" footer="0.31"/>
  <pageSetup fitToHeight="1" fitToWidth="1" horizontalDpi="300" verticalDpi="300" orientation="landscape" scale="59" r:id="rId2"/>
  <headerFooter alignWithMargins="0">
    <oddHeader>&amp;C&amp;22TML Interlibrary Loan Data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Edward</dc:creator>
  <cp:keywords/>
  <dc:description/>
  <cp:lastModifiedBy>Ken Piper</cp:lastModifiedBy>
  <cp:lastPrinted>2011-01-19T17:42:05Z</cp:lastPrinted>
  <dcterms:created xsi:type="dcterms:W3CDTF">2007-05-16T18:32:23Z</dcterms:created>
  <dcterms:modified xsi:type="dcterms:W3CDTF">2011-07-27T00:57:31Z</dcterms:modified>
  <cp:category/>
  <cp:version/>
  <cp:contentType/>
  <cp:contentStatus/>
</cp:coreProperties>
</file>